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청소년재단\Documents\BizboxA\수신\"/>
    </mc:Choice>
  </mc:AlternateContent>
  <bookViews>
    <workbookView xWindow="0" yWindow="0" windowWidth="28800" windowHeight="12285"/>
  </bookViews>
  <sheets>
    <sheet name="Ⅱ-3. 임원연봉" sheetId="2" r:id="rId1"/>
    <sheet name="Ⅲ-1-1. 정규직 총괄" sheetId="4" r:id="rId2"/>
    <sheet name="Ⅲ-1-2. 일반정규직" sheetId="3" r:id="rId3"/>
    <sheet name="Ⅲ-1-3. 무기계약직" sheetId="5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5" l="1"/>
  <c r="M9" i="3" l="1"/>
  <c r="I9" i="4"/>
  <c r="B9" i="4"/>
  <c r="C9" i="4"/>
  <c r="D9" i="4"/>
  <c r="E9" i="4"/>
  <c r="F9" i="4"/>
  <c r="G9" i="4"/>
  <c r="Y10" i="2"/>
  <c r="I8" i="4" l="1"/>
  <c r="C8" i="4"/>
  <c r="D8" i="4"/>
  <c r="E8" i="4"/>
  <c r="F8" i="4"/>
  <c r="G8" i="4"/>
  <c r="B8" i="4"/>
  <c r="M9" i="2"/>
  <c r="H9" i="5" l="1"/>
  <c r="H8" i="5"/>
  <c r="M8" i="5" s="1"/>
  <c r="H7" i="5"/>
  <c r="M7" i="5" s="1"/>
  <c r="H6" i="5"/>
  <c r="K10" i="5"/>
  <c r="J10" i="5"/>
  <c r="I10" i="5"/>
  <c r="G10" i="5"/>
  <c r="F10" i="5"/>
  <c r="E10" i="5"/>
  <c r="D10" i="5"/>
  <c r="C10" i="5"/>
  <c r="B10" i="5"/>
  <c r="M6" i="5"/>
  <c r="L10" i="4"/>
  <c r="K10" i="4"/>
  <c r="J10" i="4"/>
  <c r="I10" i="4"/>
  <c r="G10" i="4"/>
  <c r="F10" i="4"/>
  <c r="E10" i="4"/>
  <c r="D10" i="4"/>
  <c r="C10" i="4"/>
  <c r="B10" i="4"/>
  <c r="H9" i="4"/>
  <c r="M9" i="4" s="1"/>
  <c r="H8" i="4"/>
  <c r="M8" i="4" s="1"/>
  <c r="H7" i="4"/>
  <c r="M7" i="4" s="1"/>
  <c r="H6" i="4"/>
  <c r="L10" i="3"/>
  <c r="K10" i="3"/>
  <c r="J10" i="3"/>
  <c r="I10" i="3"/>
  <c r="G10" i="3"/>
  <c r="F10" i="3"/>
  <c r="E10" i="3"/>
  <c r="D10" i="3"/>
  <c r="C10" i="3"/>
  <c r="B10" i="3"/>
  <c r="H9" i="3"/>
  <c r="H8" i="3"/>
  <c r="M8" i="3" s="1"/>
  <c r="H7" i="3"/>
  <c r="M7" i="3" s="1"/>
  <c r="H6" i="3"/>
  <c r="M6" i="3" s="1"/>
  <c r="X11" i="2"/>
  <c r="W11" i="2"/>
  <c r="V11" i="2"/>
  <c r="U11" i="2"/>
  <c r="T11" i="2"/>
  <c r="S11" i="2"/>
  <c r="R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Q10" i="2"/>
  <c r="Y9" i="2"/>
  <c r="Q9" i="2"/>
  <c r="Y8" i="2"/>
  <c r="Q8" i="2"/>
  <c r="Y7" i="2"/>
  <c r="Q7" i="2"/>
  <c r="Z7" i="2" s="1"/>
  <c r="H10" i="5" l="1"/>
  <c r="M10" i="5" s="1"/>
  <c r="M9" i="5"/>
  <c r="M10" i="4"/>
  <c r="Z8" i="2"/>
  <c r="AA8" i="2" s="1"/>
  <c r="Z10" i="2"/>
  <c r="AA10" i="2" s="1"/>
  <c r="Y11" i="2"/>
  <c r="H10" i="4"/>
  <c r="Z9" i="2"/>
  <c r="AA9" i="2" s="1"/>
  <c r="Q11" i="2"/>
  <c r="M6" i="4"/>
  <c r="M10" i="3"/>
  <c r="H10" i="3"/>
  <c r="AA7" i="2"/>
  <c r="AA11" i="2" l="1"/>
  <c r="Z11" i="2"/>
</calcChain>
</file>

<file path=xl/sharedStrings.xml><?xml version="1.0" encoding="utf-8"?>
<sst xmlns="http://schemas.openxmlformats.org/spreadsheetml/2006/main" count="197" uniqueCount="45">
  <si>
    <t>이사</t>
  </si>
  <si>
    <t>감사</t>
  </si>
  <si>
    <t>합계</t>
  </si>
  <si>
    <t>합계(C)</t>
  </si>
  <si>
    <t>2017</t>
  </si>
  <si>
    <t>2018</t>
  </si>
  <si>
    <t>임원연봉</t>
    <phoneticPr fontId="3" type="noConversion"/>
  </si>
  <si>
    <t>연도</t>
  </si>
  <si>
    <t>기관장(이사장)</t>
  </si>
  <si>
    <t>총계(D=A+B+C)</t>
  </si>
  <si>
    <t>임원1인당평균임금(D/인원총합)</t>
  </si>
  <si>
    <t>인원수</t>
  </si>
  <si>
    <t>기본급(기본연봉)</t>
  </si>
  <si>
    <t>급여성복리후생비</t>
  </si>
  <si>
    <t>제수당</t>
  </si>
  <si>
    <t>평가급</t>
  </si>
  <si>
    <t>합계(A)</t>
  </si>
  <si>
    <t>합계(B)</t>
  </si>
  <si>
    <t>수당</t>
  </si>
  <si>
    <t>초과근무수당</t>
  </si>
  <si>
    <t>인센티브평가급</t>
  </si>
  <si>
    <t>예산성과금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</si>
  <si>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</si>
  <si>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일반정규직</t>
    <phoneticPr fontId="3" type="noConversion"/>
  </si>
  <si>
    <t>기본급</t>
  </si>
  <si>
    <t>성과급</t>
  </si>
  <si>
    <t>합계(총보수지급액ⓐ)</t>
  </si>
  <si>
    <t>직원수(ⓑ)</t>
  </si>
  <si>
    <t>평균근속년수</t>
  </si>
  <si>
    <t>1인당평균임금(ⓐ/ⓑ)</t>
  </si>
  <si>
    <t>인센티브성과급</t>
  </si>
  <si>
    <t>평균근속년수(2018년도 이전)</t>
  </si>
  <si>
    <t>년</t>
  </si>
  <si>
    <t>개월</t>
  </si>
  <si>
    <t>0.72</t>
  </si>
  <si>
    <t/>
  </si>
  <si>
    <t>5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</si>
  <si>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</si>
  <si>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정규직 총괄</t>
    <phoneticPr fontId="3" type="noConversion"/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</si>
  <si>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</si>
  <si>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무기계약직</t>
    <phoneticPr fontId="3" type="noConversion"/>
  </si>
  <si>
    <t>0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</si>
  <si>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</si>
  <si>
    <t>기준일 : 2020. 12. 31.(단위 : 원)</t>
    <phoneticPr fontId="3" type="noConversion"/>
  </si>
  <si>
    <t>기준일 : 2020. 12. 31. (단위 : 원, 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</si>
</sst>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,00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/>
      <right/>
      <top/>
      <bottom style="thin">
        <color rgb="FF0E3979"/>
      </bottom>
      <diagonal/>
    </border>
    <border>
      <left style="thin">
        <color rgb="FF0E3979"/>
      </left>
      <right style="thin">
        <color rgb="FF0E3979"/>
      </right>
      <top style="thin">
        <color rgb="FF0E3979"/>
      </top>
      <bottom style="thin">
        <color rgb="FF0E39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3" fontId="5" fillId="3" borderId="3" xfId="1" applyNumberFormat="1" applyFont="1" applyFill="1" applyBorder="1" applyAlignment="1">
      <alignment horizontal="right"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3" fontId="5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horizontal="right" vertical="center"/>
    </xf>
    <xf numFmtId="176" fontId="5" fillId="3" borderId="3" xfId="1" applyNumberFormat="1" applyFont="1" applyFill="1" applyBorder="1" applyAlignment="1">
      <alignment horizontal="right" vertical="center"/>
    </xf>
    <xf numFmtId="41" fontId="0" fillId="0" borderId="0" xfId="2" applyFont="1">
      <alignment vertical="center"/>
    </xf>
    <xf numFmtId="41" fontId="5" fillId="3" borderId="3" xfId="2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vertical="center"/>
    </xf>
    <xf numFmtId="3" fontId="5" fillId="0" borderId="3" xfId="1" applyNumberFormat="1" applyFont="1" applyFill="1" applyBorder="1" applyAlignment="1">
      <alignment horizontal="right" vertical="center"/>
    </xf>
    <xf numFmtId="0" fontId="5" fillId="3" borderId="3" xfId="1" applyNumberFormat="1" applyFont="1" applyFill="1" applyBorder="1" applyAlignment="1">
      <alignment horizontal="right" vertical="center"/>
    </xf>
    <xf numFmtId="41" fontId="5" fillId="3" borderId="3" xfId="3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0" xfId="1" applyFill="1">
      <alignment vertical="center"/>
    </xf>
    <xf numFmtId="41" fontId="5" fillId="0" borderId="3" xfId="2" applyFont="1" applyFill="1" applyBorder="1" applyAlignment="1">
      <alignment horizontal="right" vertical="center"/>
    </xf>
    <xf numFmtId="41" fontId="0" fillId="0" borderId="0" xfId="2" applyFont="1" applyFill="1">
      <alignment vertical="center"/>
    </xf>
    <xf numFmtId="0" fontId="5" fillId="0" borderId="3" xfId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41" fontId="5" fillId="0" borderId="3" xfId="3" applyFont="1" applyFill="1" applyBorder="1" applyAlignment="1">
      <alignment horizontal="right" vertical="center"/>
    </xf>
    <xf numFmtId="0" fontId="2" fillId="0" borderId="0" xfId="1" applyFont="1" applyAlignment="1">
      <alignment horizontal="left" vertical="center" indent="1"/>
    </xf>
    <xf numFmtId="0" fontId="4" fillId="2" borderId="2" xfId="1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1" xfId="1" applyBorder="1" applyAlignment="1">
      <alignment horizontal="right" vertical="center"/>
    </xf>
  </cellXfs>
  <cellStyles count="4">
    <cellStyle name="쉼표 [0]" xfId="3" builtinId="6"/>
    <cellStyle name="쉼표 [0] 3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oICubeG20/Excel/&#49324;&#50896;&#48324;&#50672;&#44036;&#44553;&#50668;&#54788;&#54889;_2020040216204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74">
          <cell r="Z174">
            <v>74456150</v>
          </cell>
          <cell r="AA174">
            <v>791140</v>
          </cell>
          <cell r="AB174">
            <v>66017000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16"/>
  <sheetViews>
    <sheetView tabSelected="1" topLeftCell="R1" workbookViewId="0">
      <selection activeCell="AA13" sqref="AA13"/>
    </sheetView>
  </sheetViews>
  <sheetFormatPr defaultRowHeight="16.5" x14ac:dyDescent="0.3"/>
  <cols>
    <col min="1" max="1" width="8.75" style="6" customWidth="1"/>
    <col min="2" max="11" width="15" style="1" customWidth="1"/>
    <col min="12" max="12" width="15.5" style="1" customWidth="1"/>
    <col min="13" max="26" width="15" style="1" customWidth="1"/>
    <col min="27" max="27" width="30.875" style="1" customWidth="1"/>
    <col min="28" max="16384" width="9" style="1"/>
  </cols>
  <sheetData>
    <row r="2" spans="1:27" ht="26.25" x14ac:dyDescent="0.3">
      <c r="A2" s="24" t="s">
        <v>6</v>
      </c>
      <c r="B2" s="24"/>
      <c r="C2" s="24"/>
      <c r="D2" s="24"/>
    </row>
    <row r="3" spans="1:27" x14ac:dyDescent="0.3">
      <c r="AA3" s="7" t="s">
        <v>43</v>
      </c>
    </row>
    <row r="4" spans="1:27" ht="22.5" customHeight="1" x14ac:dyDescent="0.3">
      <c r="A4" s="25" t="s">
        <v>7</v>
      </c>
      <c r="B4" s="25" t="s">
        <v>8</v>
      </c>
      <c r="C4" s="25" t="s">
        <v>8</v>
      </c>
      <c r="D4" s="25" t="s">
        <v>8</v>
      </c>
      <c r="E4" s="25" t="s">
        <v>8</v>
      </c>
      <c r="F4" s="25" t="s">
        <v>8</v>
      </c>
      <c r="G4" s="25" t="s">
        <v>8</v>
      </c>
      <c r="H4" s="25" t="s">
        <v>8</v>
      </c>
      <c r="I4" s="25" t="s">
        <v>8</v>
      </c>
      <c r="J4" s="25" t="s">
        <v>0</v>
      </c>
      <c r="K4" s="25" t="s">
        <v>0</v>
      </c>
      <c r="L4" s="25" t="s">
        <v>0</v>
      </c>
      <c r="M4" s="25" t="s">
        <v>0</v>
      </c>
      <c r="N4" s="25" t="s">
        <v>0</v>
      </c>
      <c r="O4" s="25" t="s">
        <v>0</v>
      </c>
      <c r="P4" s="25" t="s">
        <v>0</v>
      </c>
      <c r="Q4" s="25" t="s">
        <v>0</v>
      </c>
      <c r="R4" s="25" t="s">
        <v>1</v>
      </c>
      <c r="S4" s="25" t="s">
        <v>1</v>
      </c>
      <c r="T4" s="25" t="s">
        <v>1</v>
      </c>
      <c r="U4" s="25" t="s">
        <v>1</v>
      </c>
      <c r="V4" s="25" t="s">
        <v>1</v>
      </c>
      <c r="W4" s="25" t="s">
        <v>1</v>
      </c>
      <c r="X4" s="25" t="s">
        <v>1</v>
      </c>
      <c r="Y4" s="25" t="s">
        <v>1</v>
      </c>
      <c r="Z4" s="25" t="s">
        <v>9</v>
      </c>
      <c r="AA4" s="25" t="s">
        <v>10</v>
      </c>
    </row>
    <row r="5" spans="1:27" ht="22.5" customHeight="1" x14ac:dyDescent="0.3">
      <c r="A5" s="25" t="s">
        <v>7</v>
      </c>
      <c r="B5" s="25" t="s">
        <v>11</v>
      </c>
      <c r="C5" s="25" t="s">
        <v>12</v>
      </c>
      <c r="D5" s="25" t="s">
        <v>13</v>
      </c>
      <c r="E5" s="25" t="s">
        <v>14</v>
      </c>
      <c r="F5" s="25" t="s">
        <v>14</v>
      </c>
      <c r="G5" s="25" t="s">
        <v>15</v>
      </c>
      <c r="H5" s="25" t="s">
        <v>15</v>
      </c>
      <c r="I5" s="25" t="s">
        <v>16</v>
      </c>
      <c r="J5" s="25" t="s">
        <v>11</v>
      </c>
      <c r="K5" s="25" t="s">
        <v>12</v>
      </c>
      <c r="L5" s="25" t="s">
        <v>13</v>
      </c>
      <c r="M5" s="25" t="s">
        <v>14</v>
      </c>
      <c r="N5" s="25" t="s">
        <v>14</v>
      </c>
      <c r="O5" s="25" t="s">
        <v>15</v>
      </c>
      <c r="P5" s="25" t="s">
        <v>15</v>
      </c>
      <c r="Q5" s="25" t="s">
        <v>17</v>
      </c>
      <c r="R5" s="25" t="s">
        <v>11</v>
      </c>
      <c r="S5" s="25" t="s">
        <v>12</v>
      </c>
      <c r="T5" s="25" t="s">
        <v>13</v>
      </c>
      <c r="U5" s="25" t="s">
        <v>14</v>
      </c>
      <c r="V5" s="25" t="s">
        <v>14</v>
      </c>
      <c r="W5" s="25" t="s">
        <v>15</v>
      </c>
      <c r="X5" s="25" t="s">
        <v>15</v>
      </c>
      <c r="Y5" s="25" t="s">
        <v>3</v>
      </c>
      <c r="Z5" s="25" t="s">
        <v>9</v>
      </c>
      <c r="AA5" s="25" t="s">
        <v>10</v>
      </c>
    </row>
    <row r="6" spans="1:27" ht="22.5" customHeight="1" x14ac:dyDescent="0.3">
      <c r="A6" s="25" t="s">
        <v>7</v>
      </c>
      <c r="B6" s="25" t="s">
        <v>11</v>
      </c>
      <c r="C6" s="25" t="s">
        <v>12</v>
      </c>
      <c r="D6" s="25" t="s">
        <v>13</v>
      </c>
      <c r="E6" s="2" t="s">
        <v>18</v>
      </c>
      <c r="F6" s="2" t="s">
        <v>19</v>
      </c>
      <c r="G6" s="2" t="s">
        <v>20</v>
      </c>
      <c r="H6" s="2" t="s">
        <v>21</v>
      </c>
      <c r="I6" s="25" t="s">
        <v>16</v>
      </c>
      <c r="J6" s="25" t="s">
        <v>11</v>
      </c>
      <c r="K6" s="25" t="s">
        <v>12</v>
      </c>
      <c r="L6" s="25" t="s">
        <v>13</v>
      </c>
      <c r="M6" s="2" t="s">
        <v>18</v>
      </c>
      <c r="N6" s="2" t="s">
        <v>19</v>
      </c>
      <c r="O6" s="2" t="s">
        <v>20</v>
      </c>
      <c r="P6" s="2" t="s">
        <v>21</v>
      </c>
      <c r="Q6" s="25" t="s">
        <v>17</v>
      </c>
      <c r="R6" s="25" t="s">
        <v>11</v>
      </c>
      <c r="S6" s="25" t="s">
        <v>12</v>
      </c>
      <c r="T6" s="25" t="s">
        <v>13</v>
      </c>
      <c r="U6" s="2" t="s">
        <v>18</v>
      </c>
      <c r="V6" s="2" t="s">
        <v>19</v>
      </c>
      <c r="W6" s="2" t="s">
        <v>20</v>
      </c>
      <c r="X6" s="2" t="s">
        <v>21</v>
      </c>
      <c r="Y6" s="25" t="s">
        <v>3</v>
      </c>
      <c r="Z6" s="25" t="s">
        <v>9</v>
      </c>
      <c r="AA6" s="25" t="s">
        <v>10</v>
      </c>
    </row>
    <row r="7" spans="1:27" ht="22.5" customHeight="1" x14ac:dyDescent="0.3">
      <c r="A7" s="3" t="s">
        <v>4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1</v>
      </c>
      <c r="K7" s="8">
        <v>60487920</v>
      </c>
      <c r="L7" s="8">
        <v>1010000</v>
      </c>
      <c r="M7" s="8">
        <v>7320000</v>
      </c>
      <c r="N7" s="8">
        <v>0</v>
      </c>
      <c r="O7" s="8">
        <v>0</v>
      </c>
      <c r="P7" s="8">
        <v>0</v>
      </c>
      <c r="Q7" s="8">
        <f>SUM(K7:P7)</f>
        <v>68817920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f>SUM(S7:X7)</f>
        <v>0</v>
      </c>
      <c r="Z7" s="8">
        <f>I7+Q7+Y7</f>
        <v>68817920</v>
      </c>
      <c r="AA7" s="8">
        <f>Z7/1</f>
        <v>68817920</v>
      </c>
    </row>
    <row r="8" spans="1:27" ht="22.5" customHeight="1" x14ac:dyDescent="0.3">
      <c r="A8" s="3" t="s">
        <v>5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1</v>
      </c>
      <c r="K8" s="8">
        <v>55540010</v>
      </c>
      <c r="L8" s="8">
        <v>792000</v>
      </c>
      <c r="M8" s="8">
        <v>7791390</v>
      </c>
      <c r="N8" s="8">
        <v>0</v>
      </c>
      <c r="O8" s="8">
        <v>9123590</v>
      </c>
      <c r="P8" s="8">
        <v>0</v>
      </c>
      <c r="Q8" s="8">
        <f>SUM(K8:P8)</f>
        <v>73246990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f t="shared" ref="Y8" si="0">SUM(S8:X8)</f>
        <v>0</v>
      </c>
      <c r="Z8" s="8">
        <f t="shared" ref="Z8:Z10" si="1">I8+Q8+Y8</f>
        <v>73246990</v>
      </c>
      <c r="AA8" s="8">
        <f t="shared" ref="AA8:AA10" si="2">Z8/1</f>
        <v>73246990</v>
      </c>
    </row>
    <row r="9" spans="1:27" s="18" customFormat="1" ht="22.5" customHeight="1" x14ac:dyDescent="0.3">
      <c r="A9" s="17">
        <v>2019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1</v>
      </c>
      <c r="K9" s="13">
        <v>66017000</v>
      </c>
      <c r="L9" s="13">
        <v>950000</v>
      </c>
      <c r="M9" s="13">
        <f>[1]Sheet1!$Z$174-[1]Sheet1!$AA$174-[1]Sheet1!$AB$174</f>
        <v>7648010</v>
      </c>
      <c r="N9" s="13">
        <v>0</v>
      </c>
      <c r="O9" s="13">
        <v>791140</v>
      </c>
      <c r="P9" s="13">
        <v>0</v>
      </c>
      <c r="Q9" s="13">
        <f t="shared" ref="Q9:Q10" si="3">SUM(K9:P9)</f>
        <v>75406150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f>SUM(S9:X9)</f>
        <v>0</v>
      </c>
      <c r="Z9" s="13">
        <f t="shared" si="1"/>
        <v>75406150</v>
      </c>
      <c r="AA9" s="13">
        <f t="shared" si="2"/>
        <v>75406150</v>
      </c>
    </row>
    <row r="10" spans="1:27" ht="22.5" customHeight="1" x14ac:dyDescent="0.3">
      <c r="A10" s="3">
        <v>2020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1</v>
      </c>
      <c r="K10" s="8">
        <v>71463240</v>
      </c>
      <c r="L10" s="8">
        <v>960000</v>
      </c>
      <c r="M10" s="8">
        <v>9094960</v>
      </c>
      <c r="N10" s="8">
        <v>0</v>
      </c>
      <c r="O10" s="8">
        <v>8802250</v>
      </c>
      <c r="P10" s="8">
        <v>0</v>
      </c>
      <c r="Q10" s="8">
        <f t="shared" si="3"/>
        <v>90320450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8">
        <f>SUM(S10:X10)</f>
        <v>0</v>
      </c>
      <c r="Z10" s="8">
        <f t="shared" si="1"/>
        <v>90320450</v>
      </c>
      <c r="AA10" s="8">
        <f t="shared" si="2"/>
        <v>90320450</v>
      </c>
    </row>
    <row r="11" spans="1:27" ht="22.5" customHeight="1" x14ac:dyDescent="0.3">
      <c r="A11" s="3" t="s">
        <v>2</v>
      </c>
      <c r="B11" s="8">
        <f>SUM(B7:B10)</f>
        <v>0</v>
      </c>
      <c r="C11" s="8">
        <f t="shared" ref="C11:AA11" si="4">SUM(C7:C10)</f>
        <v>0</v>
      </c>
      <c r="D11" s="8">
        <f t="shared" si="4"/>
        <v>0</v>
      </c>
      <c r="E11" s="8">
        <f t="shared" si="4"/>
        <v>0</v>
      </c>
      <c r="F11" s="8">
        <f t="shared" si="4"/>
        <v>0</v>
      </c>
      <c r="G11" s="8">
        <f t="shared" si="4"/>
        <v>0</v>
      </c>
      <c r="H11" s="8">
        <f t="shared" si="4"/>
        <v>0</v>
      </c>
      <c r="I11" s="8">
        <f t="shared" si="4"/>
        <v>0</v>
      </c>
      <c r="J11" s="8">
        <f t="shared" si="4"/>
        <v>4</v>
      </c>
      <c r="K11" s="8">
        <f t="shared" si="4"/>
        <v>253508170</v>
      </c>
      <c r="L11" s="8">
        <f t="shared" si="4"/>
        <v>3712000</v>
      </c>
      <c r="M11" s="8">
        <f t="shared" si="4"/>
        <v>31854360</v>
      </c>
      <c r="N11" s="8">
        <f t="shared" si="4"/>
        <v>0</v>
      </c>
      <c r="O11" s="8">
        <f t="shared" si="4"/>
        <v>18716980</v>
      </c>
      <c r="P11" s="8">
        <f t="shared" si="4"/>
        <v>0</v>
      </c>
      <c r="Q11" s="8">
        <f t="shared" si="4"/>
        <v>307791510</v>
      </c>
      <c r="R11" s="8">
        <f t="shared" ref="R11:X11" si="5">SUM(R7:R10)</f>
        <v>0</v>
      </c>
      <c r="S11" s="8">
        <f t="shared" si="5"/>
        <v>0</v>
      </c>
      <c r="T11" s="8">
        <f t="shared" si="5"/>
        <v>0</v>
      </c>
      <c r="U11" s="8">
        <f t="shared" si="5"/>
        <v>0</v>
      </c>
      <c r="V11" s="8">
        <f t="shared" si="5"/>
        <v>0</v>
      </c>
      <c r="W11" s="8">
        <f t="shared" si="5"/>
        <v>0</v>
      </c>
      <c r="X11" s="8">
        <f t="shared" si="5"/>
        <v>0</v>
      </c>
      <c r="Y11" s="8">
        <f t="shared" si="4"/>
        <v>0</v>
      </c>
      <c r="Z11" s="8">
        <f t="shared" si="4"/>
        <v>307791510</v>
      </c>
      <c r="AA11" s="8">
        <f t="shared" si="4"/>
        <v>307791510</v>
      </c>
    </row>
    <row r="13" spans="1:27" ht="49.5" customHeight="1" thickBot="1" x14ac:dyDescent="0.35">
      <c r="A13" s="26" t="s">
        <v>22</v>
      </c>
      <c r="B13" s="27"/>
      <c r="C13" s="27"/>
      <c r="D13" s="27"/>
      <c r="E13" s="27"/>
      <c r="F13" s="27"/>
      <c r="G13" s="27"/>
      <c r="H13" s="28"/>
    </row>
    <row r="15" spans="1:27" x14ac:dyDescent="0.3">
      <c r="Z15" s="5"/>
    </row>
    <row r="16" spans="1:27" x14ac:dyDescent="0.3">
      <c r="M16" s="5"/>
    </row>
  </sheetData>
  <mergeCells count="26">
    <mergeCell ref="A13:H13"/>
    <mergeCell ref="AA4:AA6"/>
    <mergeCell ref="B5:B6"/>
    <mergeCell ref="C5:C6"/>
    <mergeCell ref="D5:D6"/>
    <mergeCell ref="E5:F5"/>
    <mergeCell ref="G5:H5"/>
    <mergeCell ref="I5:I6"/>
    <mergeCell ref="J5:J6"/>
    <mergeCell ref="K5:K6"/>
    <mergeCell ref="L5:L6"/>
    <mergeCell ref="Z4:Z6"/>
    <mergeCell ref="S5:S6"/>
    <mergeCell ref="T5:T6"/>
    <mergeCell ref="U5:V5"/>
    <mergeCell ref="W5:X5"/>
    <mergeCell ref="A2:D2"/>
    <mergeCell ref="A4:A6"/>
    <mergeCell ref="B4:I4"/>
    <mergeCell ref="J4:Q4"/>
    <mergeCell ref="R4:Y4"/>
    <mergeCell ref="M5:N5"/>
    <mergeCell ref="O5:P5"/>
    <mergeCell ref="Q5:Q6"/>
    <mergeCell ref="R5:R6"/>
    <mergeCell ref="Y5:Y6"/>
  </mergeCells>
  <phoneticPr fontId="3" type="noConversion"/>
  <pageMargins left="0.7" right="0.7" top="0.75" bottom="0.75" header="0.3" footer="0.3"/>
  <pageSetup paperSize="9" scale="29" orientation="landscape" r:id="rId1"/>
  <ignoredErrors>
    <ignoredError sqref="A7:A8" numberStoredAsText="1"/>
    <ignoredError sqref="Q7:Q8 Y7:Y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"/>
  <sheetViews>
    <sheetView topLeftCell="B1" workbookViewId="0">
      <selection activeCell="K10" sqref="K10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875" style="1" customWidth="1"/>
    <col min="9" max="9" width="10.75" style="1" customWidth="1"/>
    <col min="10" max="10" width="28.125" style="1" customWidth="1"/>
    <col min="11" max="12" width="15" style="1" customWidth="1"/>
    <col min="13" max="13" width="19.125" style="1" customWidth="1"/>
    <col min="14" max="14" width="11.875" style="1" bestFit="1" customWidth="1"/>
    <col min="15" max="16384" width="9" style="1"/>
  </cols>
  <sheetData>
    <row r="2" spans="1:14" ht="26.25" x14ac:dyDescent="0.3">
      <c r="A2" s="24" t="s">
        <v>38</v>
      </c>
      <c r="B2" s="24"/>
      <c r="C2" s="24"/>
      <c r="D2" s="24"/>
    </row>
    <row r="3" spans="1:14" x14ac:dyDescent="0.3">
      <c r="L3" s="29" t="s">
        <v>44</v>
      </c>
      <c r="M3" s="29"/>
    </row>
    <row r="4" spans="1:14" ht="22.5" customHeight="1" x14ac:dyDescent="0.3">
      <c r="A4" s="25" t="s">
        <v>7</v>
      </c>
      <c r="B4" s="25" t="s">
        <v>24</v>
      </c>
      <c r="C4" s="25" t="s">
        <v>13</v>
      </c>
      <c r="D4" s="25" t="s">
        <v>14</v>
      </c>
      <c r="E4" s="25" t="s">
        <v>14</v>
      </c>
      <c r="F4" s="25" t="s">
        <v>25</v>
      </c>
      <c r="G4" s="25" t="s">
        <v>25</v>
      </c>
      <c r="H4" s="25" t="s">
        <v>26</v>
      </c>
      <c r="I4" s="25" t="s">
        <v>27</v>
      </c>
      <c r="J4" s="25" t="s">
        <v>28</v>
      </c>
      <c r="K4" s="25" t="s">
        <v>28</v>
      </c>
      <c r="L4" s="25" t="s">
        <v>28</v>
      </c>
      <c r="M4" s="25" t="s">
        <v>29</v>
      </c>
    </row>
    <row r="5" spans="1:14" ht="22.5" customHeight="1" x14ac:dyDescent="0.3">
      <c r="A5" s="25" t="s">
        <v>7</v>
      </c>
      <c r="B5" s="25" t="s">
        <v>24</v>
      </c>
      <c r="C5" s="25" t="s">
        <v>13</v>
      </c>
      <c r="D5" s="2" t="s">
        <v>18</v>
      </c>
      <c r="E5" s="2" t="s">
        <v>19</v>
      </c>
      <c r="F5" s="2" t="s">
        <v>30</v>
      </c>
      <c r="G5" s="2" t="s">
        <v>21</v>
      </c>
      <c r="H5" s="25" t="s">
        <v>26</v>
      </c>
      <c r="I5" s="25" t="s">
        <v>27</v>
      </c>
      <c r="J5" s="2" t="s">
        <v>31</v>
      </c>
      <c r="K5" s="2" t="s">
        <v>32</v>
      </c>
      <c r="L5" s="2" t="s">
        <v>33</v>
      </c>
      <c r="M5" s="25" t="s">
        <v>29</v>
      </c>
    </row>
    <row r="6" spans="1:14" ht="22.5" customHeight="1" x14ac:dyDescent="0.3">
      <c r="A6" s="3" t="s">
        <v>4</v>
      </c>
      <c r="B6" s="12">
        <v>610450590</v>
      </c>
      <c r="C6" s="12">
        <v>25976520</v>
      </c>
      <c r="D6" s="12">
        <v>165306390</v>
      </c>
      <c r="E6" s="12">
        <v>132144240</v>
      </c>
      <c r="F6" s="12">
        <v>0</v>
      </c>
      <c r="G6" s="12">
        <v>0</v>
      </c>
      <c r="H6" s="12">
        <f>SUM(B6:G6)</f>
        <v>933877740</v>
      </c>
      <c r="I6" s="12">
        <v>32</v>
      </c>
      <c r="J6" s="12" t="s">
        <v>34</v>
      </c>
      <c r="K6" s="12" t="s">
        <v>35</v>
      </c>
      <c r="L6" s="12" t="s">
        <v>35</v>
      </c>
      <c r="M6" s="12">
        <f>H6/I6</f>
        <v>29183679.375</v>
      </c>
      <c r="N6" s="11"/>
    </row>
    <row r="7" spans="1:14" ht="22.5" customHeight="1" x14ac:dyDescent="0.3">
      <c r="A7" s="3" t="s">
        <v>5</v>
      </c>
      <c r="B7" s="12">
        <v>1005494760</v>
      </c>
      <c r="C7" s="12">
        <v>39216000</v>
      </c>
      <c r="D7" s="12">
        <v>317378630</v>
      </c>
      <c r="E7" s="12">
        <v>215337870</v>
      </c>
      <c r="F7" s="12">
        <v>56812270</v>
      </c>
      <c r="G7" s="12">
        <v>0</v>
      </c>
      <c r="H7" s="12">
        <f t="shared" ref="H7:H9" si="0">SUM(B7:G7)</f>
        <v>1634239530</v>
      </c>
      <c r="I7" s="12">
        <v>40</v>
      </c>
      <c r="J7" s="12" t="s">
        <v>35</v>
      </c>
      <c r="K7" s="12">
        <v>1</v>
      </c>
      <c r="L7" s="12" t="s">
        <v>36</v>
      </c>
      <c r="M7" s="12">
        <f t="shared" ref="M7:M8" si="1">H7/I7</f>
        <v>40855988.25</v>
      </c>
      <c r="N7" s="11"/>
    </row>
    <row r="8" spans="1:14" s="18" customFormat="1" ht="22.5" customHeight="1" x14ac:dyDescent="0.3">
      <c r="A8" s="17">
        <v>2019</v>
      </c>
      <c r="B8" s="19">
        <f>'Ⅲ-1-2. 일반정규직'!B8+'Ⅲ-1-3. 무기계약직'!B8</f>
        <v>1239741650</v>
      </c>
      <c r="C8" s="19">
        <f>'Ⅲ-1-2. 일반정규직'!C8+'Ⅲ-1-3. 무기계약직'!C8</f>
        <v>44149590</v>
      </c>
      <c r="D8" s="19">
        <f>'Ⅲ-1-2. 일반정규직'!D8+'Ⅲ-1-3. 무기계약직'!D8</f>
        <v>433740070</v>
      </c>
      <c r="E8" s="19">
        <f>'Ⅲ-1-2. 일반정규직'!E8+'Ⅲ-1-3. 무기계약직'!E8</f>
        <v>250101130</v>
      </c>
      <c r="F8" s="19">
        <f>'Ⅲ-1-2. 일반정규직'!F8+'Ⅲ-1-3. 무기계약직'!F8</f>
        <v>82377840</v>
      </c>
      <c r="G8" s="19">
        <f>'Ⅲ-1-2. 일반정규직'!G8+'Ⅲ-1-3. 무기계약직'!G8</f>
        <v>0</v>
      </c>
      <c r="H8" s="19">
        <f t="shared" si="0"/>
        <v>2050110280</v>
      </c>
      <c r="I8" s="19">
        <f>'Ⅲ-1-2. 일반정규직'!I8+'Ⅲ-1-3. 무기계약직'!I8</f>
        <v>49</v>
      </c>
      <c r="J8" s="19"/>
      <c r="K8" s="19">
        <v>2</v>
      </c>
      <c r="L8" s="19">
        <v>1</v>
      </c>
      <c r="M8" s="19">
        <f t="shared" si="1"/>
        <v>41838985.306122452</v>
      </c>
      <c r="N8" s="20"/>
    </row>
    <row r="9" spans="1:14" ht="22.5" customHeight="1" x14ac:dyDescent="0.3">
      <c r="A9" s="3">
        <v>2020</v>
      </c>
      <c r="B9" s="19">
        <f>'Ⅲ-1-2. 일반정규직'!B9+'Ⅲ-1-3. 무기계약직'!B9</f>
        <v>1770228130</v>
      </c>
      <c r="C9" s="19">
        <f>'Ⅲ-1-2. 일반정규직'!C9+'Ⅲ-1-3. 무기계약직'!C9</f>
        <v>59606378</v>
      </c>
      <c r="D9" s="19">
        <f>'Ⅲ-1-2. 일반정규직'!D9+'Ⅲ-1-3. 무기계약직'!D9</f>
        <v>539914470</v>
      </c>
      <c r="E9" s="19">
        <f>'Ⅲ-1-2. 일반정규직'!E9+'Ⅲ-1-3. 무기계약직'!E9</f>
        <v>244374220</v>
      </c>
      <c r="F9" s="19">
        <f>'Ⅲ-1-2. 일반정규직'!F9+'Ⅲ-1-3. 무기계약직'!F9</f>
        <v>135350060</v>
      </c>
      <c r="G9" s="19">
        <f>'Ⅲ-1-2. 일반정규직'!G9+'Ⅲ-1-3. 무기계약직'!G9</f>
        <v>0</v>
      </c>
      <c r="H9" s="12">
        <f t="shared" si="0"/>
        <v>2749473258</v>
      </c>
      <c r="I9" s="19">
        <f>'Ⅲ-1-2. 일반정규직'!I9+'Ⅲ-1-3. 무기계약직'!I9</f>
        <v>72</v>
      </c>
      <c r="J9" s="12"/>
      <c r="K9" s="12">
        <v>2</v>
      </c>
      <c r="L9" s="12">
        <v>4</v>
      </c>
      <c r="M9" s="12">
        <f>H9/I9</f>
        <v>38187128.583333336</v>
      </c>
      <c r="N9" s="11"/>
    </row>
    <row r="10" spans="1:14" ht="22.5" customHeight="1" x14ac:dyDescent="0.3">
      <c r="A10" s="3" t="s">
        <v>2</v>
      </c>
      <c r="B10" s="12">
        <f t="shared" ref="B10:L10" si="2">SUM(B6:B9)</f>
        <v>4625915130</v>
      </c>
      <c r="C10" s="12">
        <f t="shared" si="2"/>
        <v>168948488</v>
      </c>
      <c r="D10" s="12">
        <f t="shared" si="2"/>
        <v>1456339560</v>
      </c>
      <c r="E10" s="12">
        <f t="shared" si="2"/>
        <v>841957460</v>
      </c>
      <c r="F10" s="12">
        <f t="shared" si="2"/>
        <v>274540170</v>
      </c>
      <c r="G10" s="12">
        <f t="shared" si="2"/>
        <v>0</v>
      </c>
      <c r="H10" s="12">
        <f t="shared" si="2"/>
        <v>7367700808</v>
      </c>
      <c r="I10" s="12">
        <f t="shared" si="2"/>
        <v>193</v>
      </c>
      <c r="J10" s="12">
        <f t="shared" si="2"/>
        <v>0</v>
      </c>
      <c r="K10" s="12">
        <f t="shared" si="2"/>
        <v>5</v>
      </c>
      <c r="L10" s="12">
        <f t="shared" si="2"/>
        <v>5</v>
      </c>
      <c r="M10" s="12">
        <f>SUM(M6:M9)</f>
        <v>150065781.5144558</v>
      </c>
      <c r="N10" s="11"/>
    </row>
    <row r="12" spans="1:14" ht="50.25" customHeight="1" thickBot="1" x14ac:dyDescent="0.35">
      <c r="A12" s="26" t="s">
        <v>39</v>
      </c>
      <c r="B12" s="27"/>
      <c r="C12" s="27"/>
      <c r="D12" s="27"/>
      <c r="E12" s="27"/>
      <c r="F12" s="27"/>
      <c r="G12" s="27"/>
      <c r="H12" s="28"/>
    </row>
    <row r="13" spans="1:14" x14ac:dyDescent="0.3">
      <c r="H13" s="5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"/>
  <sheetViews>
    <sheetView topLeftCell="D1" workbookViewId="0">
      <selection activeCell="L10" sqref="L10"/>
    </sheetView>
  </sheetViews>
  <sheetFormatPr defaultRowHeight="16.5" x14ac:dyDescent="0.3"/>
  <cols>
    <col min="1" max="1" width="8.75" style="1" customWidth="1"/>
    <col min="2" max="2" width="15" style="1" customWidth="1"/>
    <col min="3" max="3" width="15.875" style="1" customWidth="1"/>
    <col min="4" max="7" width="15" style="1" customWidth="1"/>
    <col min="8" max="8" width="19.625" style="1" customWidth="1"/>
    <col min="9" max="9" width="15" style="1" customWidth="1"/>
    <col min="10" max="10" width="27.875" style="1" customWidth="1"/>
    <col min="11" max="12" width="15" style="1" customWidth="1"/>
    <col min="13" max="13" width="22.875" style="1" customWidth="1"/>
    <col min="14" max="14" width="11.875" style="1" bestFit="1" customWidth="1"/>
    <col min="15" max="16384" width="9" style="1"/>
  </cols>
  <sheetData>
    <row r="2" spans="1:14" ht="26.25" x14ac:dyDescent="0.3">
      <c r="A2" s="24" t="s">
        <v>23</v>
      </c>
      <c r="B2" s="24"/>
      <c r="C2" s="24"/>
      <c r="D2" s="24"/>
      <c r="H2" s="5"/>
    </row>
    <row r="3" spans="1:14" x14ac:dyDescent="0.3">
      <c r="L3" s="29" t="s">
        <v>44</v>
      </c>
      <c r="M3" s="29"/>
    </row>
    <row r="4" spans="1:14" ht="22.5" customHeight="1" x14ac:dyDescent="0.3">
      <c r="A4" s="25" t="s">
        <v>7</v>
      </c>
      <c r="B4" s="25" t="s">
        <v>24</v>
      </c>
      <c r="C4" s="25" t="s">
        <v>13</v>
      </c>
      <c r="D4" s="25" t="s">
        <v>14</v>
      </c>
      <c r="E4" s="25" t="s">
        <v>14</v>
      </c>
      <c r="F4" s="25" t="s">
        <v>25</v>
      </c>
      <c r="G4" s="25" t="s">
        <v>25</v>
      </c>
      <c r="H4" s="25" t="s">
        <v>26</v>
      </c>
      <c r="I4" s="25" t="s">
        <v>27</v>
      </c>
      <c r="J4" s="25" t="s">
        <v>28</v>
      </c>
      <c r="K4" s="25" t="s">
        <v>28</v>
      </c>
      <c r="L4" s="25" t="s">
        <v>28</v>
      </c>
      <c r="M4" s="25" t="s">
        <v>29</v>
      </c>
    </row>
    <row r="5" spans="1:14" ht="22.5" customHeight="1" x14ac:dyDescent="0.3">
      <c r="A5" s="25" t="s">
        <v>7</v>
      </c>
      <c r="B5" s="25" t="s">
        <v>24</v>
      </c>
      <c r="C5" s="25" t="s">
        <v>13</v>
      </c>
      <c r="D5" s="2" t="s">
        <v>18</v>
      </c>
      <c r="E5" s="2" t="s">
        <v>19</v>
      </c>
      <c r="F5" s="2" t="s">
        <v>30</v>
      </c>
      <c r="G5" s="2" t="s">
        <v>21</v>
      </c>
      <c r="H5" s="25" t="s">
        <v>26</v>
      </c>
      <c r="I5" s="25" t="s">
        <v>27</v>
      </c>
      <c r="J5" s="2" t="s">
        <v>31</v>
      </c>
      <c r="K5" s="2" t="s">
        <v>32</v>
      </c>
      <c r="L5" s="2" t="s">
        <v>33</v>
      </c>
      <c r="M5" s="25" t="s">
        <v>29</v>
      </c>
    </row>
    <row r="6" spans="1:14" ht="22.5" customHeight="1" x14ac:dyDescent="0.3">
      <c r="A6" s="3" t="s">
        <v>4</v>
      </c>
      <c r="B6" s="4">
        <v>610450590</v>
      </c>
      <c r="C6" s="4">
        <v>25976520</v>
      </c>
      <c r="D6" s="4">
        <v>165306390</v>
      </c>
      <c r="E6" s="4">
        <v>132144240</v>
      </c>
      <c r="F6" s="4">
        <v>0</v>
      </c>
      <c r="G6" s="4">
        <v>0</v>
      </c>
      <c r="H6" s="4">
        <f>SUM(B6:G6)</f>
        <v>933877740</v>
      </c>
      <c r="I6" s="4">
        <v>32</v>
      </c>
      <c r="J6" s="9" t="s">
        <v>34</v>
      </c>
      <c r="K6" s="4" t="s">
        <v>35</v>
      </c>
      <c r="L6" s="10" t="s">
        <v>35</v>
      </c>
      <c r="M6" s="10">
        <f>H6/I6</f>
        <v>29183679.375</v>
      </c>
      <c r="N6" s="11"/>
    </row>
    <row r="7" spans="1:14" ht="22.5" customHeight="1" x14ac:dyDescent="0.3">
      <c r="A7" s="3" t="s">
        <v>5</v>
      </c>
      <c r="B7" s="4">
        <v>1005494760</v>
      </c>
      <c r="C7" s="4">
        <v>39216000</v>
      </c>
      <c r="D7" s="4">
        <v>317378630</v>
      </c>
      <c r="E7" s="4">
        <v>215337870</v>
      </c>
      <c r="F7" s="4">
        <v>56812270</v>
      </c>
      <c r="G7" s="4">
        <v>0</v>
      </c>
      <c r="H7" s="4">
        <f t="shared" ref="H7:H9" si="0">SUM(B7:G7)</f>
        <v>1634239530</v>
      </c>
      <c r="I7" s="4">
        <v>40</v>
      </c>
      <c r="J7" s="9" t="s">
        <v>35</v>
      </c>
      <c r="K7" s="4">
        <v>1</v>
      </c>
      <c r="L7" s="15">
        <v>5</v>
      </c>
      <c r="M7" s="10">
        <f t="shared" ref="M7:M8" si="1">H7/I7</f>
        <v>40855988.25</v>
      </c>
    </row>
    <row r="8" spans="1:14" s="18" customFormat="1" ht="22.5" customHeight="1" x14ac:dyDescent="0.3">
      <c r="A8" s="17">
        <v>2019</v>
      </c>
      <c r="B8" s="14">
        <v>1155642020</v>
      </c>
      <c r="C8" s="14">
        <v>41188690</v>
      </c>
      <c r="D8" s="14">
        <v>415350130</v>
      </c>
      <c r="E8" s="14">
        <v>238385980</v>
      </c>
      <c r="F8" s="14">
        <v>82377840</v>
      </c>
      <c r="G8" s="14">
        <v>0</v>
      </c>
      <c r="H8" s="14">
        <f t="shared" si="0"/>
        <v>1932944660</v>
      </c>
      <c r="I8" s="14">
        <v>44</v>
      </c>
      <c r="J8" s="21"/>
      <c r="K8" s="14">
        <v>2</v>
      </c>
      <c r="L8" s="14">
        <v>1</v>
      </c>
      <c r="M8" s="22">
        <f t="shared" si="1"/>
        <v>43930560.454545453</v>
      </c>
    </row>
    <row r="9" spans="1:14" ht="22.5" customHeight="1" x14ac:dyDescent="0.3">
      <c r="A9" s="3">
        <v>2020</v>
      </c>
      <c r="B9" s="4">
        <v>1430622350</v>
      </c>
      <c r="C9" s="4">
        <v>47271481</v>
      </c>
      <c r="D9" s="4">
        <v>479104840</v>
      </c>
      <c r="E9" s="4">
        <v>204486710</v>
      </c>
      <c r="F9" s="4">
        <v>135350060</v>
      </c>
      <c r="G9" s="4">
        <v>0</v>
      </c>
      <c r="H9" s="4">
        <f t="shared" si="0"/>
        <v>2296835441</v>
      </c>
      <c r="I9" s="4">
        <v>54</v>
      </c>
      <c r="J9" s="9"/>
      <c r="K9" s="4">
        <v>2</v>
      </c>
      <c r="L9" s="14">
        <v>9</v>
      </c>
      <c r="M9" s="10">
        <f>H9/I9</f>
        <v>42533989.648148149</v>
      </c>
    </row>
    <row r="10" spans="1:14" ht="22.5" customHeight="1" x14ac:dyDescent="0.3">
      <c r="A10" s="3" t="s">
        <v>2</v>
      </c>
      <c r="B10" s="4">
        <f>SUM(B6:B9)</f>
        <v>4202209720</v>
      </c>
      <c r="C10" s="4">
        <f t="shared" ref="C10:M10" si="2">SUM(C6:C9)</f>
        <v>153652691</v>
      </c>
      <c r="D10" s="4">
        <f t="shared" si="2"/>
        <v>1377139990</v>
      </c>
      <c r="E10" s="4">
        <f t="shared" si="2"/>
        <v>790354800</v>
      </c>
      <c r="F10" s="4">
        <f t="shared" si="2"/>
        <v>274540170</v>
      </c>
      <c r="G10" s="4">
        <f t="shared" si="2"/>
        <v>0</v>
      </c>
      <c r="H10" s="4">
        <f>SUM(H6:H9)</f>
        <v>6797897371</v>
      </c>
      <c r="I10" s="4">
        <f t="shared" si="2"/>
        <v>170</v>
      </c>
      <c r="J10" s="9">
        <f t="shared" si="2"/>
        <v>0</v>
      </c>
      <c r="K10" s="4">
        <f t="shared" si="2"/>
        <v>5</v>
      </c>
      <c r="L10" s="16">
        <f t="shared" si="2"/>
        <v>15</v>
      </c>
      <c r="M10" s="10">
        <f t="shared" si="2"/>
        <v>156504217.72769362</v>
      </c>
    </row>
    <row r="12" spans="1:14" ht="49.5" customHeight="1" thickBot="1" x14ac:dyDescent="0.35">
      <c r="A12" s="26" t="s">
        <v>37</v>
      </c>
      <c r="B12" s="27"/>
      <c r="C12" s="27"/>
      <c r="D12" s="27"/>
      <c r="E12" s="27"/>
      <c r="F12" s="27"/>
      <c r="G12" s="27"/>
      <c r="H12" s="28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"/>
  <sheetViews>
    <sheetView topLeftCell="D1" workbookViewId="0">
      <selection activeCell="K9" sqref="K9"/>
    </sheetView>
  </sheetViews>
  <sheetFormatPr defaultRowHeight="16.5" x14ac:dyDescent="0.3"/>
  <cols>
    <col min="1" max="1" width="8.75" style="1" customWidth="1"/>
    <col min="2" max="7" width="15" style="1" customWidth="1"/>
    <col min="8" max="8" width="20.75" style="1" customWidth="1"/>
    <col min="9" max="9" width="15" style="1" customWidth="1"/>
    <col min="10" max="10" width="26.75" style="1" customWidth="1"/>
    <col min="11" max="12" width="15" style="1" customWidth="1"/>
    <col min="13" max="13" width="23.625" style="1" customWidth="1"/>
    <col min="14" max="16384" width="9" style="1"/>
  </cols>
  <sheetData>
    <row r="2" spans="1:13" ht="26.25" x14ac:dyDescent="0.3">
      <c r="A2" s="24" t="s">
        <v>40</v>
      </c>
      <c r="B2" s="24"/>
      <c r="C2" s="24"/>
      <c r="D2" s="24"/>
    </row>
    <row r="3" spans="1:13" x14ac:dyDescent="0.3">
      <c r="L3" s="29" t="s">
        <v>44</v>
      </c>
      <c r="M3" s="29"/>
    </row>
    <row r="4" spans="1:13" ht="22.5" customHeight="1" x14ac:dyDescent="0.3">
      <c r="A4" s="25" t="s">
        <v>7</v>
      </c>
      <c r="B4" s="25" t="s">
        <v>24</v>
      </c>
      <c r="C4" s="25" t="s">
        <v>13</v>
      </c>
      <c r="D4" s="25" t="s">
        <v>14</v>
      </c>
      <c r="E4" s="25" t="s">
        <v>14</v>
      </c>
      <c r="F4" s="25" t="s">
        <v>25</v>
      </c>
      <c r="G4" s="25" t="s">
        <v>25</v>
      </c>
      <c r="H4" s="25" t="s">
        <v>26</v>
      </c>
      <c r="I4" s="25" t="s">
        <v>27</v>
      </c>
      <c r="J4" s="25" t="s">
        <v>28</v>
      </c>
      <c r="K4" s="25" t="s">
        <v>28</v>
      </c>
      <c r="L4" s="25" t="s">
        <v>28</v>
      </c>
      <c r="M4" s="25" t="s">
        <v>29</v>
      </c>
    </row>
    <row r="5" spans="1:13" ht="22.5" customHeight="1" x14ac:dyDescent="0.3">
      <c r="A5" s="25" t="s">
        <v>7</v>
      </c>
      <c r="B5" s="25" t="s">
        <v>24</v>
      </c>
      <c r="C5" s="25" t="s">
        <v>13</v>
      </c>
      <c r="D5" s="2" t="s">
        <v>18</v>
      </c>
      <c r="E5" s="2" t="s">
        <v>19</v>
      </c>
      <c r="F5" s="2" t="s">
        <v>30</v>
      </c>
      <c r="G5" s="2" t="s">
        <v>21</v>
      </c>
      <c r="H5" s="25" t="s">
        <v>26</v>
      </c>
      <c r="I5" s="25" t="s">
        <v>27</v>
      </c>
      <c r="J5" s="2" t="s">
        <v>31</v>
      </c>
      <c r="K5" s="2" t="s">
        <v>32</v>
      </c>
      <c r="L5" s="2" t="s">
        <v>33</v>
      </c>
      <c r="M5" s="25" t="s">
        <v>29</v>
      </c>
    </row>
    <row r="6" spans="1:13" ht="22.5" customHeight="1" x14ac:dyDescent="0.3">
      <c r="A6" s="3" t="s">
        <v>4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f>SUM(B6:G6)</f>
        <v>0</v>
      </c>
      <c r="I6" s="4">
        <v>0</v>
      </c>
      <c r="J6" s="9" t="s">
        <v>35</v>
      </c>
      <c r="K6" s="4" t="s">
        <v>35</v>
      </c>
      <c r="L6" s="10" t="s">
        <v>35</v>
      </c>
      <c r="M6" s="10" t="e">
        <f>H6/I6</f>
        <v>#DIV/0!</v>
      </c>
    </row>
    <row r="7" spans="1:13" ht="22.5" customHeight="1" x14ac:dyDescent="0.3">
      <c r="A7" s="3" t="s">
        <v>5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f t="shared" ref="H7:H9" si="0">SUM(B7:G7)</f>
        <v>0</v>
      </c>
      <c r="I7" s="4">
        <v>0</v>
      </c>
      <c r="J7" s="9" t="s">
        <v>35</v>
      </c>
      <c r="K7" s="4">
        <v>0</v>
      </c>
      <c r="L7" s="10" t="s">
        <v>41</v>
      </c>
      <c r="M7" s="10" t="e">
        <f t="shared" ref="M7:M9" si="1">H7/I7</f>
        <v>#DIV/0!</v>
      </c>
    </row>
    <row r="8" spans="1:13" s="18" customFormat="1" ht="22.5" customHeight="1" x14ac:dyDescent="0.3">
      <c r="A8" s="17">
        <v>2019</v>
      </c>
      <c r="B8" s="14">
        <v>84099630</v>
      </c>
      <c r="C8" s="14">
        <v>2960900</v>
      </c>
      <c r="D8" s="14">
        <v>18389940</v>
      </c>
      <c r="E8" s="14">
        <v>11715150</v>
      </c>
      <c r="F8" s="14">
        <v>0</v>
      </c>
      <c r="G8" s="14">
        <v>0</v>
      </c>
      <c r="H8" s="14">
        <f t="shared" si="0"/>
        <v>117165620</v>
      </c>
      <c r="I8" s="14">
        <v>5</v>
      </c>
      <c r="J8" s="21"/>
      <c r="K8" s="14">
        <v>2</v>
      </c>
      <c r="L8" s="23">
        <v>1</v>
      </c>
      <c r="M8" s="22">
        <f t="shared" si="1"/>
        <v>23433124</v>
      </c>
    </row>
    <row r="9" spans="1:13" ht="22.5" customHeight="1" x14ac:dyDescent="0.3">
      <c r="A9" s="3">
        <v>2020</v>
      </c>
      <c r="B9" s="4">
        <v>339605780</v>
      </c>
      <c r="C9" s="4">
        <v>12334897</v>
      </c>
      <c r="D9" s="4">
        <v>60809630</v>
      </c>
      <c r="E9" s="4">
        <v>39887510</v>
      </c>
      <c r="F9" s="4">
        <v>0</v>
      </c>
      <c r="G9" s="4">
        <v>0</v>
      </c>
      <c r="H9" s="4">
        <f t="shared" si="0"/>
        <v>452637817</v>
      </c>
      <c r="I9" s="4">
        <v>18</v>
      </c>
      <c r="J9" s="9"/>
      <c r="K9" s="4">
        <v>1</v>
      </c>
      <c r="L9" s="23">
        <v>4</v>
      </c>
      <c r="M9" s="10">
        <f t="shared" si="1"/>
        <v>25146545.388888888</v>
      </c>
    </row>
    <row r="10" spans="1:13" ht="22.5" customHeight="1" x14ac:dyDescent="0.3">
      <c r="A10" s="3" t="s">
        <v>2</v>
      </c>
      <c r="B10" s="4">
        <f>SUM(B6:B9)</f>
        <v>423705410</v>
      </c>
      <c r="C10" s="4">
        <f t="shared" ref="C10:L10" si="2">SUM(C6:C9)</f>
        <v>15295797</v>
      </c>
      <c r="D10" s="4">
        <f t="shared" si="2"/>
        <v>79199570</v>
      </c>
      <c r="E10" s="4">
        <f t="shared" si="2"/>
        <v>51602660</v>
      </c>
      <c r="F10" s="4">
        <f t="shared" si="2"/>
        <v>0</v>
      </c>
      <c r="G10" s="4">
        <f t="shared" si="2"/>
        <v>0</v>
      </c>
      <c r="H10" s="4">
        <f t="shared" si="2"/>
        <v>569803437</v>
      </c>
      <c r="I10" s="4">
        <f t="shared" si="2"/>
        <v>23</v>
      </c>
      <c r="J10" s="9">
        <f t="shared" si="2"/>
        <v>0</v>
      </c>
      <c r="K10" s="4">
        <f t="shared" si="2"/>
        <v>3</v>
      </c>
      <c r="L10" s="4">
        <f t="shared" si="2"/>
        <v>5</v>
      </c>
      <c r="M10" s="10">
        <f>H10/I10</f>
        <v>24774062.478260871</v>
      </c>
    </row>
    <row r="12" spans="1:13" ht="50.25" customHeight="1" thickBot="1" x14ac:dyDescent="0.35">
      <c r="A12" s="26" t="s">
        <v>42</v>
      </c>
      <c r="B12" s="27"/>
      <c r="C12" s="27"/>
      <c r="D12" s="27"/>
      <c r="E12" s="27"/>
      <c r="F12" s="27"/>
      <c r="G12" s="27"/>
      <c r="H12" s="28"/>
    </row>
  </sheetData>
  <mergeCells count="12">
    <mergeCell ref="M4:M5"/>
    <mergeCell ref="A12:H12"/>
    <mergeCell ref="A2:D2"/>
    <mergeCell ref="L3:M3"/>
    <mergeCell ref="A4:A5"/>
    <mergeCell ref="B4:B5"/>
    <mergeCell ref="C4:C5"/>
    <mergeCell ref="D4:E4"/>
    <mergeCell ref="F4:G4"/>
    <mergeCell ref="H4:H5"/>
    <mergeCell ref="I4:I5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A6:A7" numberStoredAsText="1"/>
    <ignoredError sqref="H8:H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Ⅱ-3. 임원연봉</vt:lpstr>
      <vt:lpstr>Ⅲ-1-1. 정규직 총괄</vt:lpstr>
      <vt:lpstr>Ⅲ-1-2. 일반정규직</vt:lpstr>
      <vt:lpstr>Ⅲ-1-3. 무기계약직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청소년재단</cp:lastModifiedBy>
  <cp:lastPrinted>2020-04-07T06:03:15Z</cp:lastPrinted>
  <dcterms:created xsi:type="dcterms:W3CDTF">2020-03-30T11:58:50Z</dcterms:created>
  <dcterms:modified xsi:type="dcterms:W3CDTF">2021-11-01T05:07:20Z</dcterms:modified>
</cp:coreProperties>
</file>